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84" i="1" l="1"/>
  <c r="C73" i="1"/>
  <c r="C74" i="1" s="1"/>
  <c r="E73" i="1"/>
  <c r="E74" i="1" s="1"/>
  <c r="C64" i="1"/>
  <c r="D64" i="1"/>
  <c r="C50" i="1"/>
  <c r="D84" i="1" l="1"/>
  <c r="F119" i="1"/>
  <c r="F120" i="1" s="1"/>
  <c r="F125" i="1" s="1"/>
  <c r="E157" i="1"/>
  <c r="F73" i="1"/>
  <c r="F74" i="1" s="1"/>
  <c r="H73" i="1"/>
  <c r="H74" i="1" s="1"/>
  <c r="F128" i="1"/>
  <c r="F126" i="1"/>
  <c r="E84" i="1"/>
  <c r="D73" i="1"/>
  <c r="D74" i="1" s="1"/>
  <c r="F130" i="1" l="1"/>
  <c r="F129" i="1"/>
  <c r="C133" i="1" s="1"/>
  <c r="G133" i="1" l="1"/>
  <c r="D133" i="1"/>
  <c r="E133" i="1"/>
  <c r="F133" i="1"/>
  <c r="O120" i="1" l="1"/>
  <c r="E136" i="1"/>
  <c r="I133" i="1"/>
  <c r="P126" i="1"/>
  <c r="E138" i="1" l="1"/>
  <c r="P125" i="1"/>
  <c r="E147" i="1" s="1"/>
  <c r="E150" i="1"/>
  <c r="E158" i="1" s="1"/>
  <c r="E156" i="1"/>
  <c r="H133" i="1"/>
  <c r="E137" i="1" l="1"/>
  <c r="D144" i="1" s="1"/>
  <c r="E149" i="1" s="1"/>
  <c r="K133" i="1"/>
  <c r="H137" i="1"/>
  <c r="E148" i="1" s="1"/>
  <c r="J133" i="1"/>
</calcChain>
</file>

<file path=xl/sharedStrings.xml><?xml version="1.0" encoding="utf-8"?>
<sst xmlns="http://schemas.openxmlformats.org/spreadsheetml/2006/main" count="198" uniqueCount="152">
  <si>
    <t>Расчет выручки от реализации за год, млн. руб.</t>
  </si>
  <si>
    <t>№</t>
  </si>
  <si>
    <t>Паказатель</t>
  </si>
  <si>
    <t>Ед. изм.</t>
  </si>
  <si>
    <t>Объем за год</t>
  </si>
  <si>
    <t>Цена, руб.</t>
  </si>
  <si>
    <t>Выручка млн.руб.</t>
  </si>
  <si>
    <t>Электрическая энергия</t>
  </si>
  <si>
    <t>Тепловая энергия</t>
  </si>
  <si>
    <t>Всего</t>
  </si>
  <si>
    <t>КВт-час</t>
  </si>
  <si>
    <t>Гкал</t>
  </si>
  <si>
    <t>Расчет экономии по платежам за загрязнение окружающей среды</t>
  </si>
  <si>
    <t>Объем образования обезвоженного осадка за 1 год на ЦБК, м3/год</t>
  </si>
  <si>
    <t>Общая оплата за хранение, осадка за год, млн.руб</t>
  </si>
  <si>
    <t>До проекта</t>
  </si>
  <si>
    <t>После проекта</t>
  </si>
  <si>
    <t>Экономия от снижения платы</t>
  </si>
  <si>
    <t>Плата за хранение 1 м3 осадка, руб.</t>
  </si>
  <si>
    <t>Расчет капиталообразующих инвестиций, млн. руб</t>
  </si>
  <si>
    <t>Оборудование</t>
  </si>
  <si>
    <t>Кол-во, шт</t>
  </si>
  <si>
    <t>Цена, без НДС</t>
  </si>
  <si>
    <t>Общая стоимость</t>
  </si>
  <si>
    <t>Метантент</t>
  </si>
  <si>
    <t>Газгольдер</t>
  </si>
  <si>
    <t>Двигатель-генератор</t>
  </si>
  <si>
    <t>Теплообменник</t>
  </si>
  <si>
    <t>Насос</t>
  </si>
  <si>
    <t>Итого</t>
  </si>
  <si>
    <t>Пусконаладочные работы-10% от итого</t>
  </si>
  <si>
    <t>Всего инвестиций на оборудование</t>
  </si>
  <si>
    <t>Затраты на здание</t>
  </si>
  <si>
    <t>Стоительно-монтажные работы</t>
  </si>
  <si>
    <t xml:space="preserve">Всего инвестиций </t>
  </si>
  <si>
    <t>Расчет годового фонда заработной платы, руб</t>
  </si>
  <si>
    <t>Профессия</t>
  </si>
  <si>
    <t>Старший оператор установок</t>
  </si>
  <si>
    <t>Оператор метатенков</t>
  </si>
  <si>
    <t>Оператор двигатель-генераторов</t>
  </si>
  <si>
    <t>Слесарь-ремонтнк</t>
  </si>
  <si>
    <t>Электрик</t>
  </si>
  <si>
    <t>Всего на месяц</t>
  </si>
  <si>
    <t>Всего на год (12 месяцев)</t>
  </si>
  <si>
    <t>Разряд</t>
  </si>
  <si>
    <t>Оклад, руб.</t>
  </si>
  <si>
    <t>Районная надбавка(20%)</t>
  </si>
  <si>
    <t>Северная надбавка (50%)</t>
  </si>
  <si>
    <t>Всего начислено, руб.</t>
  </si>
  <si>
    <t>Кол-во человек</t>
  </si>
  <si>
    <t>Фонд зарплаты на месяц, руб.</t>
  </si>
  <si>
    <t>Расчет амортизации, млн. руб.</t>
  </si>
  <si>
    <t>Основные средства</t>
  </si>
  <si>
    <t>Первоначальная стоимость (на все)</t>
  </si>
  <si>
    <t>Срок полезного использования, мес.</t>
  </si>
  <si>
    <t>Амортизация за месяц</t>
  </si>
  <si>
    <t>Амортизация за год</t>
  </si>
  <si>
    <t>Здание</t>
  </si>
  <si>
    <t>Расче текущих затрат</t>
  </si>
  <si>
    <t>Наименование</t>
  </si>
  <si>
    <t>Сумма, млн. руб</t>
  </si>
  <si>
    <t>1.1</t>
  </si>
  <si>
    <t>1.2</t>
  </si>
  <si>
    <t>2</t>
  </si>
  <si>
    <t>2.1</t>
  </si>
  <si>
    <t>2.2</t>
  </si>
  <si>
    <t>2.3</t>
  </si>
  <si>
    <t>3</t>
  </si>
  <si>
    <t>Материальные затраты, в т.ч.</t>
  </si>
  <si>
    <t>Сырье и материалы</t>
  </si>
  <si>
    <t>Электроэнергия на насосы</t>
  </si>
  <si>
    <t>Расходы на оплату труда и отчисления на социальные нужды</t>
  </si>
  <si>
    <t>Годовой фонд зарплаты</t>
  </si>
  <si>
    <t>Страховые взносы(…%)</t>
  </si>
  <si>
    <t>Отчисления в ФСС от НС и ПЗ (1,9%)</t>
  </si>
  <si>
    <t>амортизация</t>
  </si>
  <si>
    <t>Прочие разходы(35%) от общих</t>
  </si>
  <si>
    <t>Всего текущих затрат</t>
  </si>
  <si>
    <t>Всего текущих затрат без амортизации</t>
  </si>
  <si>
    <t>Ставка</t>
  </si>
  <si>
    <t>ЧД</t>
  </si>
  <si>
    <t>ЧДД</t>
  </si>
  <si>
    <t>Номер периода (года)-n</t>
  </si>
  <si>
    <t>Чистая прибыль (п.7-п.8)</t>
  </si>
  <si>
    <t>Экономия на снижение платежей за загрязнение (по таб.2)</t>
  </si>
  <si>
    <t>Таблица 7. Расчет чистого дисконтированного дохода ЧДД(NVP),млн.руб.</t>
  </si>
  <si>
    <t>Показатель,млн.руб</t>
  </si>
  <si>
    <t>Выручка от реализации с НДС(по таб.1)</t>
  </si>
  <si>
    <t>Вт.ч. НДС (Выручка/(1+Ставка)*Ставка</t>
  </si>
  <si>
    <t>Выручка от реализации без НДС(п1-п2)</t>
  </si>
  <si>
    <t>Текущие затраты без амортизации (табл.6)</t>
  </si>
  <si>
    <t>Амортиз-е отчисления (таб.6)</t>
  </si>
  <si>
    <t>Налог на имущество( %)от стоимости основных средств (по таб.5)</t>
  </si>
  <si>
    <t>Прибыль до налогообложения(п.3-п.4-п.5-п.6)</t>
  </si>
  <si>
    <t>Налог на прибыль(   %от прибыли)</t>
  </si>
  <si>
    <t>Экономический эффект от внедрения проекта (п.9+п.10)</t>
  </si>
  <si>
    <t>Капиталообр-е инвестиции (по таб.3)</t>
  </si>
  <si>
    <t>Коэффициент дисконтирования d=1/(1+E)^n</t>
  </si>
  <si>
    <t>при E=10%</t>
  </si>
  <si>
    <t>при E=40%</t>
  </si>
  <si>
    <t xml:space="preserve">Дисконтир-й денежный поток (DCF) DCF=CF*d </t>
  </si>
  <si>
    <t>при E=</t>
  </si>
  <si>
    <t>Кумулятивный денежный поток</t>
  </si>
  <si>
    <t>при E=0% (ЧД)</t>
  </si>
  <si>
    <t>при E=10% (ЧДД)</t>
  </si>
  <si>
    <t xml:space="preserve">Годы </t>
  </si>
  <si>
    <t>Чистый дискотир-ый доход при Е=10%</t>
  </si>
  <si>
    <t>при E= 40%</t>
  </si>
  <si>
    <t>E=%</t>
  </si>
  <si>
    <t>точный срок окупаймости</t>
  </si>
  <si>
    <t>Внутренние нормы доходности</t>
  </si>
  <si>
    <t>Показатель</t>
  </si>
  <si>
    <t>Чистый дисконтированный доход</t>
  </si>
  <si>
    <t>Срок окупаймости</t>
  </si>
  <si>
    <t>Внутренняя норма доходности</t>
  </si>
  <si>
    <t>Индекс доходности</t>
  </si>
  <si>
    <t>Значение</t>
  </si>
  <si>
    <r>
      <t xml:space="preserve">Чистый денежный поток (CF) </t>
    </r>
    <r>
      <rPr>
        <sz val="9"/>
        <rFont val="Times New Roman"/>
        <family val="1"/>
        <charset val="204"/>
      </rPr>
      <t>п.11+п.12+п.5</t>
    </r>
  </si>
  <si>
    <t>Таблица 28 - Расчет индекса доходности</t>
  </si>
  <si>
    <t>Сумма приведенных эффектов от реализации</t>
  </si>
  <si>
    <t>Сумма приведенных инвестиций</t>
  </si>
  <si>
    <t>Исходные данные для расчета курсовой работы по вариантам</t>
  </si>
  <si>
    <t>год</t>
  </si>
  <si>
    <t>Исходные данные для расчета выручки от реализации (Таблица 1)</t>
  </si>
  <si>
    <t>Исходные данные для расчета эконом ического эффе кта от снижен ия платы за загрязн ение окру жающей с реды (табл ица 2)</t>
  </si>
  <si>
    <t>Исходные данные для расчета капитал ообразующих инвестици й, млн. руб. (таблица 3 )</t>
  </si>
  <si>
    <t xml:space="preserve">Объем вырабатываемой электрической энергии (Квт-час) </t>
  </si>
  <si>
    <t xml:space="preserve">Объем вырабатываемой тепловой энергии (Гкал) </t>
  </si>
  <si>
    <t xml:space="preserve">Цена электроэнергии за 1 кВт-час (руб.) </t>
  </si>
  <si>
    <t xml:space="preserve">Вариант </t>
  </si>
  <si>
    <t>Цена тепловой энергии за 1 Гкал (руб.)</t>
  </si>
  <si>
    <t xml:space="preserve">Плата за хранение 1 м3 осадка (руб.) </t>
  </si>
  <si>
    <t>Объем образования
обезвоженного
осадка за год до осуществления
проекта м3</t>
  </si>
  <si>
    <t>Объем образования
обезвоженного
осадка за год после
осуществления проекта м3</t>
  </si>
  <si>
    <t>Цена ОС без НДС по вариантам, млн.руб.</t>
  </si>
  <si>
    <t xml:space="preserve">Двигатель-генератор </t>
  </si>
  <si>
    <t xml:space="preserve">Теплообменник </t>
  </si>
  <si>
    <t xml:space="preserve">Насос </t>
  </si>
  <si>
    <t xml:space="preserve">Затраты на здание (млн.руб) </t>
  </si>
  <si>
    <t>Исходные данные для расчета годово го фонда зараб отной плат ы, руб. (таб лица 4)</t>
  </si>
  <si>
    <t>Общая ставка страховых взносов 30%</t>
  </si>
  <si>
    <t>Ставка рефинансирования ЦБ 8%</t>
  </si>
  <si>
    <t>Ставка НДС 18%</t>
  </si>
  <si>
    <t>Ставка налога на прибыль 20%</t>
  </si>
  <si>
    <t>Ставка налога на имущество 2,2%</t>
  </si>
  <si>
    <t>Оклад в руб. по вариантам</t>
  </si>
  <si>
    <t xml:space="preserve">Старший оператор установок </t>
  </si>
  <si>
    <t xml:space="preserve">Оператор метатенков </t>
  </si>
  <si>
    <t xml:space="preserve">Слесарь-ремонтник </t>
  </si>
  <si>
    <t xml:space="preserve">Электрик </t>
  </si>
  <si>
    <t>Исходные данные для расчета капитал ообразующих инвестиций, млн. руб. (таблица 3 )</t>
  </si>
  <si>
    <t>Исходные данные для расчета годово го фонда зараб отной платы, руб. (таб лица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</si>
</sst>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0" xfId="0" applyFont="1"/>
    <xf numFmtId="2" fontId="0" fillId="0" borderId="0" xfId="0" applyNumberFormat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/>
    <xf numFmtId="0" fontId="4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2" fontId="0" fillId="0" borderId="1" xfId="0" applyNumberFormat="1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1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9" fontId="0" fillId="0" borderId="1" xfId="1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ЧДД (Е)</a:t>
            </a:r>
          </a:p>
        </c:rich>
      </c:tx>
      <c:layout>
        <c:manualLayout>
          <c:xMode val="edge"/>
          <c:yMode val="edge"/>
          <c:x val="0.35623556859314154"/>
          <c:y val="3.57577344886272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9646555618456188E-2"/>
          <c:y val="0.15919603441261998"/>
          <c:w val="0.71455806586268222"/>
          <c:h val="0.79560286038794825"/>
        </c:manualLayout>
      </c:layout>
      <c:scatterChart>
        <c:scatterStyle val="smoothMarker"/>
        <c:varyColors val="0"/>
        <c:ser>
          <c:idx val="0"/>
          <c:order val="0"/>
          <c:tx>
            <c:v>ЧДД</c:v>
          </c:tx>
          <c:xVal>
            <c:numRef>
              <c:f>Лист1!$D$136:$D$138</c:f>
              <c:numCache>
                <c:formatCode>0.00</c:formatCode>
                <c:ptCount val="3"/>
                <c:pt idx="0">
                  <c:v>0</c:v>
                </c:pt>
                <c:pt idx="1">
                  <c:v>0.1</c:v>
                </c:pt>
                <c:pt idx="2">
                  <c:v>0.4</c:v>
                </c:pt>
              </c:numCache>
            </c:numRef>
          </c:xVal>
          <c:yVal>
            <c:numRef>
              <c:f>Лист1!$E$136:$E$138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76288"/>
        <c:axId val="141277824"/>
      </c:scatterChart>
      <c:valAx>
        <c:axId val="14127628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141277824"/>
        <c:crosses val="autoZero"/>
        <c:crossBetween val="midCat"/>
      </c:valAx>
      <c:valAx>
        <c:axId val="141277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2762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Финансовый</a:t>
            </a:r>
            <a:r>
              <a:rPr lang="ru-RU" baseline="0"/>
              <a:t> профиль проекта</a:t>
            </a:r>
            <a:endParaRPr lang="ru-RU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929777573423761"/>
          <c:y val="0.20551826705633933"/>
          <c:w val="0.78069023026587303"/>
          <c:h val="0.70209855423729595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Лист1!$C$132:$K$132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Лист1!$C$133:$K$133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654080"/>
        <c:axId val="142656256"/>
      </c:scatterChart>
      <c:valAx>
        <c:axId val="14265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Годы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2656256"/>
        <c:crosses val="autoZero"/>
        <c:crossBetween val="midCat"/>
      </c:valAx>
      <c:valAx>
        <c:axId val="142656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Чистый</a:t>
                </a:r>
                <a:r>
                  <a:rPr lang="ru-RU" baseline="0"/>
                  <a:t> дисконтированный доход при Е=10%</a:t>
                </a:r>
                <a:endParaRPr lang="ru-R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26540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333374</xdr:colOff>
      <xdr:row>86</xdr:row>
      <xdr:rowOff>104775</xdr:rowOff>
    </xdr:from>
    <xdr:to>
      <xdr:col>20</xdr:col>
      <xdr:colOff>209549</xdr:colOff>
      <xdr:row>102</xdr:row>
      <xdr:rowOff>176212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276225</xdr:colOff>
      <xdr:row>72</xdr:row>
      <xdr:rowOff>57150</xdr:rowOff>
    </xdr:from>
    <xdr:to>
      <xdr:col>20</xdr:col>
      <xdr:colOff>523876</xdr:colOff>
      <xdr:row>85</xdr:row>
      <xdr:rowOff>80963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opLeftCell="A136" zoomScale="70" zoomScaleNormal="70" workbookViewId="0">
      <selection activeCell="D51" sqref="D51"/>
    </sheetView>
  </sheetViews>
  <sheetFormatPr defaultRowHeight="15" x14ac:dyDescent="0.25"/>
  <cols>
    <col min="1" max="1" width="16" customWidth="1"/>
    <col min="2" max="2" width="29.5703125" customWidth="1"/>
    <col min="3" max="3" width="14" customWidth="1"/>
    <col min="4" max="4" width="29.140625" customWidth="1"/>
    <col min="5" max="5" width="22" customWidth="1"/>
    <col min="6" max="6" width="15.5703125" customWidth="1"/>
    <col min="7" max="7" width="6.7109375" customWidth="1"/>
    <col min="8" max="8" width="18" customWidth="1"/>
    <col min="9" max="9" width="7.140625" customWidth="1"/>
    <col min="10" max="10" width="6.85546875" customWidth="1"/>
    <col min="11" max="12" width="6.7109375" customWidth="1"/>
    <col min="13" max="13" width="7.140625" customWidth="1"/>
    <col min="14" max="14" width="6.7109375" customWidth="1"/>
    <col min="15" max="15" width="5.42578125" customWidth="1"/>
    <col min="16" max="16" width="4.85546875" customWidth="1"/>
  </cols>
  <sheetData>
    <row r="1" spans="1:2" x14ac:dyDescent="0.25">
      <c r="A1" t="s">
        <v>121</v>
      </c>
    </row>
    <row r="2" spans="1:2" x14ac:dyDescent="0.25">
      <c r="A2">
        <v>2012</v>
      </c>
      <c r="B2" t="s">
        <v>122</v>
      </c>
    </row>
    <row r="3" spans="1:2" x14ac:dyDescent="0.25">
      <c r="A3" t="s">
        <v>123</v>
      </c>
    </row>
    <row r="4" spans="1:2" x14ac:dyDescent="0.25">
      <c r="A4" t="s">
        <v>129</v>
      </c>
    </row>
    <row r="5" spans="1:2" ht="27" customHeight="1" x14ac:dyDescent="0.25">
      <c r="A5" s="6" t="s">
        <v>126</v>
      </c>
      <c r="B5" s="6"/>
    </row>
    <row r="6" spans="1:2" ht="30" x14ac:dyDescent="0.25">
      <c r="A6" s="6" t="s">
        <v>127</v>
      </c>
      <c r="B6" s="6"/>
    </row>
    <row r="7" spans="1:2" ht="30" x14ac:dyDescent="0.25">
      <c r="A7" s="6" t="s">
        <v>128</v>
      </c>
      <c r="B7" s="6"/>
    </row>
    <row r="8" spans="1:2" ht="24.75" customHeight="1" x14ac:dyDescent="0.25">
      <c r="A8" s="3" t="s">
        <v>130</v>
      </c>
      <c r="B8" s="3"/>
    </row>
    <row r="10" spans="1:2" x14ac:dyDescent="0.25">
      <c r="A10" t="s">
        <v>124</v>
      </c>
    </row>
    <row r="11" spans="1:2" x14ac:dyDescent="0.25">
      <c r="A11" s="3" t="s">
        <v>131</v>
      </c>
      <c r="B11" s="3"/>
    </row>
    <row r="12" spans="1:2" ht="60" x14ac:dyDescent="0.25">
      <c r="A12" s="6" t="s">
        <v>132</v>
      </c>
      <c r="B12" s="3"/>
    </row>
    <row r="13" spans="1:2" ht="60" x14ac:dyDescent="0.25">
      <c r="A13" s="6" t="s">
        <v>133</v>
      </c>
      <c r="B13" s="3"/>
    </row>
    <row r="14" spans="1:2" ht="26.25" customHeight="1" x14ac:dyDescent="0.25"/>
    <row r="15" spans="1:2" x14ac:dyDescent="0.25">
      <c r="A15" t="s">
        <v>125</v>
      </c>
    </row>
    <row r="16" spans="1:2" ht="30" x14ac:dyDescent="0.25">
      <c r="A16" s="6" t="s">
        <v>134</v>
      </c>
      <c r="B16" s="6"/>
    </row>
    <row r="17" spans="1:2" x14ac:dyDescent="0.25">
      <c r="A17" s="6" t="s">
        <v>24</v>
      </c>
      <c r="B17" s="6"/>
    </row>
    <row r="18" spans="1:2" x14ac:dyDescent="0.25">
      <c r="A18" s="6" t="s">
        <v>25</v>
      </c>
      <c r="B18" s="6"/>
    </row>
    <row r="19" spans="1:2" x14ac:dyDescent="0.25">
      <c r="A19" s="6" t="s">
        <v>135</v>
      </c>
      <c r="B19" s="6"/>
    </row>
    <row r="20" spans="1:2" x14ac:dyDescent="0.25">
      <c r="A20" s="6" t="s">
        <v>136</v>
      </c>
      <c r="B20" s="6"/>
    </row>
    <row r="21" spans="1:2" x14ac:dyDescent="0.25">
      <c r="A21" s="6" t="s">
        <v>137</v>
      </c>
      <c r="B21" s="6"/>
    </row>
    <row r="22" spans="1:2" x14ac:dyDescent="0.25">
      <c r="A22" s="6" t="s">
        <v>138</v>
      </c>
      <c r="B22" s="6"/>
    </row>
    <row r="25" spans="1:2" x14ac:dyDescent="0.25">
      <c r="A25" t="s">
        <v>139</v>
      </c>
    </row>
    <row r="26" spans="1:2" x14ac:dyDescent="0.25">
      <c r="A26" s="3" t="s">
        <v>145</v>
      </c>
      <c r="B26" s="3"/>
    </row>
    <row r="27" spans="1:2" x14ac:dyDescent="0.25">
      <c r="A27" s="3" t="s">
        <v>146</v>
      </c>
      <c r="B27" s="3"/>
    </row>
    <row r="28" spans="1:2" x14ac:dyDescent="0.25">
      <c r="A28" s="3" t="s">
        <v>147</v>
      </c>
      <c r="B28" s="3"/>
    </row>
    <row r="29" spans="1:2" x14ac:dyDescent="0.25">
      <c r="A29" s="3" t="s">
        <v>39</v>
      </c>
      <c r="B29" s="3"/>
    </row>
    <row r="30" spans="1:2" x14ac:dyDescent="0.25">
      <c r="A30" s="3" t="s">
        <v>148</v>
      </c>
      <c r="B30" s="3"/>
    </row>
    <row r="31" spans="1:2" x14ac:dyDescent="0.25">
      <c r="A31" s="3" t="s">
        <v>149</v>
      </c>
      <c r="B31" s="3"/>
    </row>
    <row r="34" spans="1:7" x14ac:dyDescent="0.25">
      <c r="A34" s="3" t="s">
        <v>140</v>
      </c>
      <c r="B34" s="54">
        <v>0.3</v>
      </c>
    </row>
    <row r="35" spans="1:7" x14ac:dyDescent="0.25">
      <c r="A35" s="3" t="s">
        <v>141</v>
      </c>
      <c r="B35" s="54">
        <v>0.08</v>
      </c>
    </row>
    <row r="36" spans="1:7" x14ac:dyDescent="0.25">
      <c r="A36" s="3" t="s">
        <v>142</v>
      </c>
      <c r="B36" s="54">
        <v>0.18</v>
      </c>
    </row>
    <row r="37" spans="1:7" x14ac:dyDescent="0.25">
      <c r="A37" s="3" t="s">
        <v>143</v>
      </c>
      <c r="B37" s="54">
        <v>0.2</v>
      </c>
    </row>
    <row r="38" spans="1:7" x14ac:dyDescent="0.25">
      <c r="A38" s="3" t="s">
        <v>144</v>
      </c>
      <c r="B38" s="54">
        <v>2.1999999999999999E-2</v>
      </c>
    </row>
    <row r="40" spans="1:7" x14ac:dyDescent="0.25">
      <c r="A40" s="50" t="s">
        <v>0</v>
      </c>
      <c r="B40" s="50"/>
      <c r="C40" s="50"/>
      <c r="D40" s="50"/>
      <c r="E40" s="50"/>
      <c r="F40" s="50"/>
    </row>
    <row r="41" spans="1:7" ht="30" x14ac:dyDescent="0.25">
      <c r="A41" s="2" t="s">
        <v>1</v>
      </c>
      <c r="B41" s="2" t="s">
        <v>2</v>
      </c>
      <c r="C41" s="2" t="s">
        <v>3</v>
      </c>
      <c r="D41" s="2" t="s">
        <v>4</v>
      </c>
      <c r="E41" s="2" t="s">
        <v>5</v>
      </c>
      <c r="F41" s="2" t="s">
        <v>6</v>
      </c>
      <c r="G41" s="1"/>
    </row>
    <row r="42" spans="1:7" x14ac:dyDescent="0.25">
      <c r="A42" s="2">
        <v>1</v>
      </c>
      <c r="B42" s="2" t="s">
        <v>7</v>
      </c>
      <c r="C42" s="2" t="s">
        <v>10</v>
      </c>
      <c r="D42" s="2"/>
      <c r="E42" s="2"/>
      <c r="F42" s="2"/>
      <c r="G42" s="1"/>
    </row>
    <row r="43" spans="1:7" x14ac:dyDescent="0.25">
      <c r="A43" s="2">
        <v>2</v>
      </c>
      <c r="B43" s="2" t="s">
        <v>8</v>
      </c>
      <c r="C43" s="2" t="s">
        <v>11</v>
      </c>
      <c r="D43" s="2"/>
      <c r="E43" s="2"/>
      <c r="F43" s="2"/>
      <c r="G43" s="1"/>
    </row>
    <row r="44" spans="1:7" x14ac:dyDescent="0.25">
      <c r="A44" s="2"/>
      <c r="B44" s="2" t="s">
        <v>9</v>
      </c>
      <c r="C44" s="2"/>
      <c r="D44" s="2"/>
      <c r="E44" s="2"/>
      <c r="F44" s="2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ht="15" customHeight="1" x14ac:dyDescent="0.25">
      <c r="A46" s="51" t="s">
        <v>12</v>
      </c>
      <c r="B46" s="51"/>
      <c r="C46" s="51"/>
      <c r="D46" s="51"/>
      <c r="E46" s="51"/>
      <c r="F46" s="51"/>
      <c r="G46" s="1"/>
    </row>
    <row r="47" spans="1:7" ht="15" customHeight="1" x14ac:dyDescent="0.25">
      <c r="A47" s="2"/>
      <c r="B47" s="2" t="s">
        <v>13</v>
      </c>
      <c r="C47" s="2" t="s">
        <v>14</v>
      </c>
      <c r="D47" s="1"/>
      <c r="E47" s="2" t="s">
        <v>18</v>
      </c>
      <c r="F47" s="1"/>
      <c r="G47" s="1"/>
    </row>
    <row r="48" spans="1:7" ht="15" customHeight="1" x14ac:dyDescent="0.25">
      <c r="A48" s="2" t="s">
        <v>15</v>
      </c>
      <c r="B48" s="2"/>
      <c r="C48" s="2"/>
      <c r="D48" s="1"/>
      <c r="E48" s="2"/>
      <c r="F48" s="1"/>
      <c r="G48" s="1"/>
    </row>
    <row r="49" spans="1:7" ht="15" customHeight="1" x14ac:dyDescent="0.25">
      <c r="A49" s="2" t="s">
        <v>16</v>
      </c>
      <c r="B49" s="2"/>
      <c r="C49" s="2"/>
      <c r="D49" s="1"/>
      <c r="E49" s="1"/>
      <c r="F49" s="1"/>
      <c r="G49" s="1"/>
    </row>
    <row r="50" spans="1:7" x14ac:dyDescent="0.25">
      <c r="A50" s="2"/>
      <c r="B50" s="2" t="s">
        <v>17</v>
      </c>
      <c r="C50" s="2">
        <f>C48-C49</f>
        <v>0</v>
      </c>
      <c r="D50" s="1"/>
      <c r="E50" s="1"/>
      <c r="F50" s="1"/>
      <c r="G50" s="1"/>
    </row>
    <row r="51" spans="1:7" ht="20.25" customHeight="1" x14ac:dyDescent="0.25">
      <c r="A51" s="1"/>
      <c r="B51" s="1"/>
      <c r="C51" s="1"/>
      <c r="D51" s="1"/>
      <c r="E51" s="1"/>
      <c r="F51" s="1"/>
      <c r="G51" s="1"/>
    </row>
    <row r="52" spans="1:7" ht="15" customHeight="1" x14ac:dyDescent="0.25">
      <c r="A52" s="51" t="s">
        <v>19</v>
      </c>
      <c r="B52" s="51"/>
      <c r="C52" s="51"/>
      <c r="D52" s="51"/>
      <c r="E52" s="1"/>
      <c r="F52" s="1"/>
      <c r="G52" s="1"/>
    </row>
    <row r="53" spans="1:7" x14ac:dyDescent="0.25">
      <c r="A53" s="2" t="s">
        <v>20</v>
      </c>
      <c r="B53" s="3" t="s">
        <v>21</v>
      </c>
      <c r="C53" s="3" t="s">
        <v>22</v>
      </c>
      <c r="D53" s="3" t="s">
        <v>23</v>
      </c>
    </row>
    <row r="54" spans="1:7" x14ac:dyDescent="0.25">
      <c r="A54" s="2" t="s">
        <v>24</v>
      </c>
      <c r="B54" s="15"/>
      <c r="C54" s="16"/>
      <c r="D54" s="15"/>
    </row>
    <row r="55" spans="1:7" ht="15" customHeight="1" x14ac:dyDescent="0.25">
      <c r="A55" s="52" t="s">
        <v>25</v>
      </c>
      <c r="B55" s="15"/>
      <c r="C55" s="16"/>
      <c r="D55" s="15"/>
    </row>
    <row r="56" spans="1:7" ht="15" customHeight="1" x14ac:dyDescent="0.25">
      <c r="A56" s="52" t="s">
        <v>26</v>
      </c>
      <c r="B56" s="15"/>
      <c r="C56" s="16"/>
      <c r="D56" s="15"/>
    </row>
    <row r="57" spans="1:7" ht="15" customHeight="1" x14ac:dyDescent="0.25">
      <c r="A57" s="52" t="s">
        <v>27</v>
      </c>
      <c r="B57" s="15"/>
      <c r="C57" s="16"/>
      <c r="D57" s="15"/>
    </row>
    <row r="58" spans="1:7" ht="15" customHeight="1" x14ac:dyDescent="0.25">
      <c r="A58" s="52" t="s">
        <v>28</v>
      </c>
      <c r="B58" s="15"/>
      <c r="C58" s="16"/>
      <c r="D58" s="15"/>
    </row>
    <row r="59" spans="1:7" ht="15" customHeight="1" x14ac:dyDescent="0.25">
      <c r="A59" s="52" t="s">
        <v>29</v>
      </c>
      <c r="B59" s="15"/>
      <c r="C59" s="16"/>
      <c r="D59" s="15"/>
    </row>
    <row r="60" spans="1:7" ht="38.25" x14ac:dyDescent="0.25">
      <c r="A60" s="52" t="s">
        <v>30</v>
      </c>
      <c r="B60" s="15"/>
      <c r="C60" s="16"/>
      <c r="D60" s="15"/>
    </row>
    <row r="61" spans="1:7" ht="25.5" x14ac:dyDescent="0.25">
      <c r="A61" s="52" t="s">
        <v>31</v>
      </c>
      <c r="B61" s="15"/>
      <c r="C61" s="16"/>
      <c r="D61" s="15"/>
    </row>
    <row r="62" spans="1:7" ht="15" customHeight="1" x14ac:dyDescent="0.25">
      <c r="A62" s="52" t="s">
        <v>32</v>
      </c>
      <c r="B62" s="15"/>
      <c r="C62" s="16"/>
      <c r="D62" s="15"/>
    </row>
    <row r="63" spans="1:7" ht="38.25" x14ac:dyDescent="0.25">
      <c r="A63" s="52" t="s">
        <v>33</v>
      </c>
      <c r="B63" s="15"/>
      <c r="C63" s="16"/>
      <c r="D63" s="16"/>
    </row>
    <row r="64" spans="1:7" x14ac:dyDescent="0.25">
      <c r="A64" s="52" t="s">
        <v>34</v>
      </c>
      <c r="B64" s="15"/>
      <c r="C64" s="16">
        <f>SUM(C61:C63)</f>
        <v>0</v>
      </c>
      <c r="D64" s="15">
        <f>SUM(D61:D63)</f>
        <v>0</v>
      </c>
    </row>
    <row r="66" spans="1:8" x14ac:dyDescent="0.25">
      <c r="A66" s="50" t="s">
        <v>35</v>
      </c>
      <c r="B66" s="50"/>
      <c r="C66" s="50"/>
      <c r="D66" s="50"/>
    </row>
    <row r="67" spans="1:8" ht="60" x14ac:dyDescent="0.25">
      <c r="A67" s="17" t="s">
        <v>36</v>
      </c>
      <c r="B67" s="8" t="s">
        <v>44</v>
      </c>
      <c r="C67" s="8" t="s">
        <v>45</v>
      </c>
      <c r="D67" s="8" t="s">
        <v>46</v>
      </c>
      <c r="E67" s="8" t="s">
        <v>47</v>
      </c>
      <c r="F67" s="8" t="s">
        <v>48</v>
      </c>
      <c r="G67" s="8" t="s">
        <v>49</v>
      </c>
      <c r="H67" s="8" t="s">
        <v>50</v>
      </c>
    </row>
    <row r="68" spans="1:8" ht="38.25" x14ac:dyDescent="0.25">
      <c r="A68" s="53" t="s">
        <v>37</v>
      </c>
      <c r="B68" s="8"/>
      <c r="C68" s="8"/>
      <c r="D68" s="8"/>
      <c r="E68" s="8"/>
      <c r="F68" s="8"/>
      <c r="G68" s="8"/>
      <c r="H68" s="8"/>
    </row>
    <row r="69" spans="1:8" ht="25.5" x14ac:dyDescent="0.25">
      <c r="A69" s="53" t="s">
        <v>38</v>
      </c>
      <c r="B69" s="8"/>
      <c r="C69" s="8"/>
      <c r="D69" s="8"/>
      <c r="E69" s="8"/>
      <c r="F69" s="8"/>
      <c r="G69" s="8"/>
      <c r="H69" s="8"/>
    </row>
    <row r="70" spans="1:8" ht="38.25" x14ac:dyDescent="0.25">
      <c r="A70" s="53" t="s">
        <v>39</v>
      </c>
      <c r="B70" s="8"/>
      <c r="C70" s="8"/>
      <c r="D70" s="8"/>
      <c r="E70" s="8"/>
      <c r="F70" s="8"/>
      <c r="G70" s="8"/>
      <c r="H70" s="8"/>
    </row>
    <row r="71" spans="1:8" ht="28.5" customHeight="1" x14ac:dyDescent="0.25">
      <c r="A71" s="53" t="s">
        <v>40</v>
      </c>
      <c r="B71" s="8"/>
      <c r="C71" s="8"/>
      <c r="D71" s="8"/>
      <c r="E71" s="8"/>
      <c r="F71" s="8"/>
      <c r="G71" s="8"/>
      <c r="H71" s="8"/>
    </row>
    <row r="72" spans="1:8" x14ac:dyDescent="0.25">
      <c r="A72" s="53" t="s">
        <v>41</v>
      </c>
      <c r="B72" s="8"/>
      <c r="C72" s="8"/>
      <c r="D72" s="8"/>
      <c r="E72" s="8"/>
      <c r="F72" s="8"/>
      <c r="G72" s="8"/>
      <c r="H72" s="8"/>
    </row>
    <row r="73" spans="1:8" x14ac:dyDescent="0.25">
      <c r="A73" s="5" t="s">
        <v>42</v>
      </c>
      <c r="B73" s="8"/>
      <c r="C73" s="8">
        <f>SUM(C68:C72)</f>
        <v>0</v>
      </c>
      <c r="D73" s="8">
        <f>SUM(D68:D72)</f>
        <v>0</v>
      </c>
      <c r="E73" s="8">
        <f>SUM(E68:E72)</f>
        <v>0</v>
      </c>
      <c r="F73" s="8">
        <f>SUM(F68:F72)</f>
        <v>0</v>
      </c>
      <c r="G73" s="8"/>
      <c r="H73" s="8">
        <f>SUM(H68:H72)</f>
        <v>0</v>
      </c>
    </row>
    <row r="74" spans="1:8" ht="30" x14ac:dyDescent="0.25">
      <c r="A74" s="5" t="s">
        <v>43</v>
      </c>
      <c r="B74" s="8"/>
      <c r="C74" s="8">
        <f>12*C73</f>
        <v>0</v>
      </c>
      <c r="D74" s="8">
        <f>12*D73</f>
        <v>0</v>
      </c>
      <c r="E74" s="8">
        <f>12*E73</f>
        <v>0</v>
      </c>
      <c r="F74" s="8">
        <f>12*F73</f>
        <v>0</v>
      </c>
      <c r="G74" s="8"/>
      <c r="H74" s="8">
        <f>12*H73</f>
        <v>0</v>
      </c>
    </row>
    <row r="76" spans="1:8" x14ac:dyDescent="0.25">
      <c r="A76" s="50" t="s">
        <v>51</v>
      </c>
      <c r="B76" s="50"/>
      <c r="C76" s="50"/>
      <c r="D76" s="50"/>
    </row>
    <row r="77" spans="1:8" ht="60" x14ac:dyDescent="0.25">
      <c r="A77" s="5" t="s">
        <v>52</v>
      </c>
      <c r="B77" s="2" t="s">
        <v>53</v>
      </c>
      <c r="C77" s="2" t="s">
        <v>54</v>
      </c>
      <c r="D77" s="2" t="s">
        <v>55</v>
      </c>
      <c r="E77" s="2" t="s">
        <v>56</v>
      </c>
    </row>
    <row r="78" spans="1:8" x14ac:dyDescent="0.25">
      <c r="A78" s="2" t="s">
        <v>24</v>
      </c>
      <c r="B78" s="7"/>
      <c r="C78" s="8"/>
      <c r="D78" s="8"/>
      <c r="E78" s="8"/>
    </row>
    <row r="79" spans="1:8" x14ac:dyDescent="0.25">
      <c r="A79" s="2" t="s">
        <v>25</v>
      </c>
      <c r="B79" s="8"/>
      <c r="C79" s="8"/>
      <c r="D79" s="8"/>
      <c r="E79" s="8"/>
    </row>
    <row r="80" spans="1:8" ht="30" x14ac:dyDescent="0.25">
      <c r="A80" s="2" t="s">
        <v>26</v>
      </c>
      <c r="B80" s="8"/>
      <c r="C80" s="8"/>
      <c r="D80" s="8"/>
      <c r="E80" s="8"/>
    </row>
    <row r="81" spans="1:5" x14ac:dyDescent="0.25">
      <c r="A81" s="2" t="s">
        <v>27</v>
      </c>
      <c r="B81" s="8"/>
      <c r="C81" s="8"/>
      <c r="D81" s="8"/>
      <c r="E81" s="8"/>
    </row>
    <row r="82" spans="1:5" x14ac:dyDescent="0.25">
      <c r="A82" s="2" t="s">
        <v>28</v>
      </c>
      <c r="B82" s="8"/>
      <c r="C82" s="8"/>
      <c r="D82" s="8"/>
      <c r="E82" s="8"/>
    </row>
    <row r="83" spans="1:5" x14ac:dyDescent="0.25">
      <c r="A83" s="2" t="s">
        <v>57</v>
      </c>
      <c r="B83" s="8"/>
      <c r="C83" s="8"/>
      <c r="D83" s="8"/>
      <c r="E83" s="8"/>
    </row>
    <row r="84" spans="1:5" x14ac:dyDescent="0.25">
      <c r="A84" s="2" t="s">
        <v>9</v>
      </c>
      <c r="B84" s="8">
        <f>SUM(B78:B83)</f>
        <v>0</v>
      </c>
      <c r="C84" s="8">
        <v>1380</v>
      </c>
      <c r="D84" s="8">
        <f t="shared" ref="D84" si="0">B84/C84</f>
        <v>0</v>
      </c>
      <c r="E84" s="8">
        <f>SUM(E78:E83)</f>
        <v>0</v>
      </c>
    </row>
    <row r="85" spans="1:5" ht="15" customHeight="1" x14ac:dyDescent="0.25">
      <c r="A85" s="1"/>
      <c r="B85" s="1"/>
      <c r="C85" s="1"/>
      <c r="D85" s="1"/>
      <c r="E85" s="1"/>
    </row>
    <row r="86" spans="1:5" ht="15" customHeight="1" x14ac:dyDescent="0.25">
      <c r="A86" s="51" t="s">
        <v>58</v>
      </c>
      <c r="B86" s="51"/>
      <c r="C86" s="51"/>
      <c r="D86" s="1"/>
      <c r="E86" s="1"/>
    </row>
    <row r="87" spans="1:5" ht="15" customHeight="1" x14ac:dyDescent="0.25">
      <c r="A87" s="6"/>
      <c r="B87" s="20" t="s">
        <v>59</v>
      </c>
      <c r="C87" s="6" t="s">
        <v>60</v>
      </c>
      <c r="D87" s="4"/>
      <c r="E87" s="4"/>
    </row>
    <row r="88" spans="1:5" ht="15" customHeight="1" x14ac:dyDescent="0.25">
      <c r="A88" s="9">
        <v>1</v>
      </c>
      <c r="B88" s="20" t="s">
        <v>68</v>
      </c>
      <c r="C88" s="8"/>
      <c r="D88" s="4"/>
      <c r="E88" s="4"/>
    </row>
    <row r="89" spans="1:5" x14ac:dyDescent="0.25">
      <c r="A89" s="9" t="s">
        <v>61</v>
      </c>
      <c r="B89" s="20" t="s">
        <v>69</v>
      </c>
      <c r="C89" s="18"/>
      <c r="D89" s="4"/>
      <c r="E89" s="4"/>
    </row>
    <row r="90" spans="1:5" x14ac:dyDescent="0.25">
      <c r="A90" s="9" t="s">
        <v>62</v>
      </c>
      <c r="B90" s="20" t="s">
        <v>70</v>
      </c>
      <c r="C90" s="18"/>
      <c r="D90" s="4"/>
      <c r="E90" s="4"/>
    </row>
    <row r="91" spans="1:5" ht="45" x14ac:dyDescent="0.25">
      <c r="A91" s="9" t="s">
        <v>63</v>
      </c>
      <c r="B91" s="20" t="s">
        <v>71</v>
      </c>
      <c r="C91" s="18"/>
      <c r="D91" s="4"/>
      <c r="E91" s="4"/>
    </row>
    <row r="92" spans="1:5" x14ac:dyDescent="0.25">
      <c r="A92" s="9" t="s">
        <v>64</v>
      </c>
      <c r="B92" s="20" t="s">
        <v>72</v>
      </c>
      <c r="C92" s="18"/>
      <c r="D92" s="4"/>
      <c r="E92" s="4"/>
    </row>
    <row r="93" spans="1:5" x14ac:dyDescent="0.25">
      <c r="A93" s="9" t="s">
        <v>65</v>
      </c>
      <c r="B93" s="20" t="s">
        <v>73</v>
      </c>
      <c r="C93" s="18"/>
      <c r="D93" s="4"/>
      <c r="E93" s="4"/>
    </row>
    <row r="94" spans="1:5" ht="30" x14ac:dyDescent="0.25">
      <c r="A94" s="9" t="s">
        <v>66</v>
      </c>
      <c r="B94" s="20" t="s">
        <v>74</v>
      </c>
      <c r="C94" s="18"/>
      <c r="D94" s="4"/>
      <c r="E94" s="4"/>
    </row>
    <row r="95" spans="1:5" x14ac:dyDescent="0.25">
      <c r="A95" s="9" t="s">
        <v>67</v>
      </c>
      <c r="B95" s="20" t="s">
        <v>75</v>
      </c>
      <c r="C95" s="18"/>
      <c r="D95" s="4"/>
      <c r="E95" s="4"/>
    </row>
    <row r="96" spans="1:5" x14ac:dyDescent="0.25">
      <c r="A96" s="9"/>
      <c r="B96" s="20" t="s">
        <v>9</v>
      </c>
      <c r="C96" s="18"/>
      <c r="D96" s="4"/>
      <c r="E96" s="4"/>
    </row>
    <row r="97" spans="1:16" ht="30" x14ac:dyDescent="0.25">
      <c r="A97" s="10"/>
      <c r="B97" s="20" t="s">
        <v>76</v>
      </c>
      <c r="C97" s="18"/>
      <c r="D97" s="4"/>
      <c r="E97" s="4"/>
    </row>
    <row r="98" spans="1:16" x14ac:dyDescent="0.25">
      <c r="A98" s="6"/>
      <c r="B98" s="20" t="s">
        <v>77</v>
      </c>
      <c r="C98" s="18"/>
      <c r="D98" s="4"/>
      <c r="E98" s="4"/>
    </row>
    <row r="99" spans="1:16" ht="30" x14ac:dyDescent="0.25">
      <c r="A99" s="3"/>
      <c r="B99" s="21" t="s">
        <v>78</v>
      </c>
      <c r="C99" s="19"/>
    </row>
    <row r="101" spans="1:16" x14ac:dyDescent="0.25">
      <c r="A101" s="50"/>
      <c r="B101" s="50"/>
      <c r="C101" s="50"/>
    </row>
    <row r="103" spans="1:16" x14ac:dyDescent="0.25">
      <c r="D103" s="35"/>
      <c r="E103" s="35"/>
      <c r="F103" s="35"/>
      <c r="G103" s="35"/>
      <c r="H103" s="35"/>
      <c r="I103" s="35"/>
    </row>
    <row r="105" spans="1:16" ht="15.75" x14ac:dyDescent="0.25">
      <c r="A105" s="36" t="s">
        <v>85</v>
      </c>
      <c r="B105" s="36"/>
      <c r="C105" s="36"/>
      <c r="D105" s="36"/>
      <c r="E105" s="36"/>
      <c r="F105" s="36"/>
      <c r="G105" s="36"/>
      <c r="H105" s="36"/>
      <c r="I105" s="12"/>
      <c r="J105" s="12"/>
      <c r="K105" s="12"/>
      <c r="L105" s="12"/>
      <c r="M105" s="12"/>
      <c r="N105" s="12"/>
    </row>
    <row r="106" spans="1:16" x14ac:dyDescent="0.25">
      <c r="A106" s="23" t="s">
        <v>1</v>
      </c>
      <c r="B106" s="37" t="s">
        <v>86</v>
      </c>
      <c r="C106" s="37"/>
      <c r="D106" s="37"/>
      <c r="E106" s="24"/>
      <c r="F106" s="37" t="s">
        <v>82</v>
      </c>
      <c r="G106" s="37"/>
      <c r="H106" s="37"/>
      <c r="I106" s="37"/>
      <c r="J106" s="37"/>
      <c r="K106" s="37"/>
      <c r="L106" s="37"/>
      <c r="M106" s="23"/>
      <c r="N106" s="23"/>
      <c r="O106" s="23" t="s">
        <v>80</v>
      </c>
      <c r="P106" s="23" t="s">
        <v>81</v>
      </c>
    </row>
    <row r="107" spans="1:16" x14ac:dyDescent="0.25">
      <c r="A107" s="23"/>
      <c r="B107" s="38"/>
      <c r="C107" s="38"/>
      <c r="D107" s="38"/>
      <c r="E107" s="23" t="s">
        <v>79</v>
      </c>
      <c r="F107" s="37">
        <v>0</v>
      </c>
      <c r="G107" s="37">
        <v>1</v>
      </c>
      <c r="H107" s="37">
        <v>2</v>
      </c>
      <c r="I107" s="37">
        <v>3</v>
      </c>
      <c r="J107" s="37">
        <v>4</v>
      </c>
      <c r="K107" s="37">
        <v>5</v>
      </c>
      <c r="L107" s="37">
        <v>6</v>
      </c>
      <c r="M107" s="37">
        <v>7</v>
      </c>
      <c r="N107" s="37">
        <v>8</v>
      </c>
      <c r="O107" s="25"/>
      <c r="P107" s="25"/>
    </row>
    <row r="108" spans="1:16" ht="24" x14ac:dyDescent="0.25">
      <c r="A108" s="23">
        <v>1</v>
      </c>
      <c r="B108" s="39" t="s">
        <v>87</v>
      </c>
      <c r="C108" s="39"/>
      <c r="D108" s="39"/>
      <c r="E108" s="37"/>
      <c r="F108" s="37">
        <v>0</v>
      </c>
      <c r="G108" s="26"/>
      <c r="H108" s="26"/>
      <c r="I108" s="26"/>
      <c r="J108" s="26"/>
      <c r="K108" s="26"/>
      <c r="L108" s="26"/>
      <c r="M108" s="26"/>
      <c r="N108" s="27"/>
      <c r="O108" s="25"/>
      <c r="P108" s="25"/>
    </row>
    <row r="109" spans="1:16" ht="24" x14ac:dyDescent="0.25">
      <c r="A109" s="23">
        <v>2</v>
      </c>
      <c r="B109" s="39" t="s">
        <v>88</v>
      </c>
      <c r="C109" s="39"/>
      <c r="D109" s="39"/>
      <c r="E109" s="28">
        <v>0.18</v>
      </c>
      <c r="F109" s="37">
        <v>0</v>
      </c>
      <c r="G109" s="26"/>
      <c r="H109" s="26"/>
      <c r="I109" s="26"/>
      <c r="J109" s="26"/>
      <c r="K109" s="26"/>
      <c r="L109" s="26"/>
      <c r="M109" s="26"/>
      <c r="N109" s="37"/>
      <c r="O109" s="25"/>
      <c r="P109" s="25"/>
    </row>
    <row r="110" spans="1:16" ht="24" x14ac:dyDescent="0.25">
      <c r="A110" s="23">
        <v>3</v>
      </c>
      <c r="B110" s="40" t="s">
        <v>89</v>
      </c>
      <c r="C110" s="39"/>
      <c r="D110" s="39"/>
      <c r="E110" s="37"/>
      <c r="F110" s="37">
        <v>0</v>
      </c>
      <c r="G110" s="26"/>
      <c r="H110" s="26"/>
      <c r="I110" s="26"/>
      <c r="J110" s="26"/>
      <c r="K110" s="26"/>
      <c r="L110" s="26"/>
      <c r="M110" s="26"/>
      <c r="N110" s="27"/>
      <c r="O110" s="25"/>
      <c r="P110" s="25"/>
    </row>
    <row r="111" spans="1:16" ht="24" x14ac:dyDescent="0.25">
      <c r="A111" s="23">
        <v>4</v>
      </c>
      <c r="B111" s="39" t="s">
        <v>90</v>
      </c>
      <c r="C111" s="39"/>
      <c r="D111" s="39"/>
      <c r="E111" s="37"/>
      <c r="F111" s="37">
        <v>0</v>
      </c>
      <c r="G111" s="26"/>
      <c r="H111" s="26"/>
      <c r="I111" s="26"/>
      <c r="J111" s="26"/>
      <c r="K111" s="26"/>
      <c r="L111" s="26"/>
      <c r="M111" s="26"/>
      <c r="N111" s="27"/>
      <c r="O111" s="25"/>
      <c r="P111" s="25"/>
    </row>
    <row r="112" spans="1:16" x14ac:dyDescent="0.25">
      <c r="A112" s="23">
        <v>5</v>
      </c>
      <c r="B112" s="39" t="s">
        <v>91</v>
      </c>
      <c r="C112" s="39"/>
      <c r="D112" s="39"/>
      <c r="E112" s="37"/>
      <c r="F112" s="37">
        <v>0</v>
      </c>
      <c r="G112" s="26"/>
      <c r="H112" s="26"/>
      <c r="I112" s="26"/>
      <c r="J112" s="26"/>
      <c r="K112" s="26"/>
      <c r="L112" s="26"/>
      <c r="M112" s="26"/>
      <c r="N112" s="27"/>
      <c r="O112" s="25"/>
      <c r="P112" s="25"/>
    </row>
    <row r="113" spans="1:16" ht="24" x14ac:dyDescent="0.25">
      <c r="A113" s="23">
        <v>6</v>
      </c>
      <c r="B113" s="39" t="s">
        <v>92</v>
      </c>
      <c r="C113" s="39"/>
      <c r="D113" s="39"/>
      <c r="E113" s="29">
        <v>2.1999999999999999E-2</v>
      </c>
      <c r="F113" s="37">
        <v>0</v>
      </c>
      <c r="G113" s="26"/>
      <c r="H113" s="26"/>
      <c r="I113" s="26"/>
      <c r="J113" s="26"/>
      <c r="K113" s="26"/>
      <c r="L113" s="26"/>
      <c r="M113" s="26"/>
      <c r="N113" s="37"/>
      <c r="O113" s="25"/>
      <c r="P113" s="25"/>
    </row>
    <row r="114" spans="1:16" ht="24" x14ac:dyDescent="0.25">
      <c r="A114" s="23">
        <v>7</v>
      </c>
      <c r="B114" s="39" t="s">
        <v>93</v>
      </c>
      <c r="C114" s="39"/>
      <c r="D114" s="39"/>
      <c r="E114" s="37"/>
      <c r="F114" s="37">
        <v>0</v>
      </c>
      <c r="G114" s="26"/>
      <c r="H114" s="26"/>
      <c r="I114" s="26"/>
      <c r="J114" s="26"/>
      <c r="K114" s="26"/>
      <c r="L114" s="26"/>
      <c r="M114" s="26"/>
      <c r="N114" s="27"/>
      <c r="O114" s="25"/>
      <c r="P114" s="25"/>
    </row>
    <row r="115" spans="1:16" x14ac:dyDescent="0.25">
      <c r="A115" s="23">
        <v>8</v>
      </c>
      <c r="B115" s="39" t="s">
        <v>94</v>
      </c>
      <c r="C115" s="39"/>
      <c r="D115" s="39"/>
      <c r="E115" s="28">
        <v>0.2</v>
      </c>
      <c r="F115" s="37">
        <v>0</v>
      </c>
      <c r="G115" s="26"/>
      <c r="H115" s="26"/>
      <c r="I115" s="26"/>
      <c r="J115" s="26"/>
      <c r="K115" s="26"/>
      <c r="L115" s="26"/>
      <c r="M115" s="26"/>
      <c r="N115" s="37"/>
      <c r="O115" s="25"/>
      <c r="P115" s="25"/>
    </row>
    <row r="116" spans="1:16" x14ac:dyDescent="0.25">
      <c r="A116" s="23">
        <v>9</v>
      </c>
      <c r="B116" s="40" t="s">
        <v>83</v>
      </c>
      <c r="C116" s="39"/>
      <c r="D116" s="39"/>
      <c r="E116" s="37"/>
      <c r="F116" s="37">
        <v>0</v>
      </c>
      <c r="G116" s="26"/>
      <c r="H116" s="26"/>
      <c r="I116" s="26"/>
      <c r="J116" s="26"/>
      <c r="K116" s="26"/>
      <c r="L116" s="26"/>
      <c r="M116" s="26"/>
      <c r="N116" s="27"/>
      <c r="O116" s="25"/>
      <c r="P116" s="25"/>
    </row>
    <row r="117" spans="1:16" ht="24" x14ac:dyDescent="0.25">
      <c r="A117" s="23">
        <v>10</v>
      </c>
      <c r="B117" s="39" t="s">
        <v>84</v>
      </c>
      <c r="C117" s="39"/>
      <c r="D117" s="39"/>
      <c r="E117" s="37"/>
      <c r="F117" s="37">
        <v>0</v>
      </c>
      <c r="G117" s="26"/>
      <c r="H117" s="26"/>
      <c r="I117" s="26"/>
      <c r="J117" s="26"/>
      <c r="K117" s="26"/>
      <c r="L117" s="26"/>
      <c r="M117" s="26"/>
      <c r="N117" s="37"/>
      <c r="O117" s="25"/>
      <c r="P117" s="25"/>
    </row>
    <row r="118" spans="1:16" ht="24" x14ac:dyDescent="0.25">
      <c r="A118" s="23">
        <v>11</v>
      </c>
      <c r="B118" s="40" t="s">
        <v>95</v>
      </c>
      <c r="C118" s="39"/>
      <c r="D118" s="39"/>
      <c r="E118" s="37"/>
      <c r="F118" s="37">
        <v>0</v>
      </c>
      <c r="G118" s="26"/>
      <c r="H118" s="26"/>
      <c r="I118" s="26"/>
      <c r="J118" s="26"/>
      <c r="K118" s="26"/>
      <c r="L118" s="26"/>
      <c r="M118" s="26"/>
      <c r="N118" s="27"/>
      <c r="O118" s="25"/>
      <c r="P118" s="25"/>
    </row>
    <row r="119" spans="1:16" ht="24" x14ac:dyDescent="0.25">
      <c r="A119" s="23">
        <v>12</v>
      </c>
      <c r="B119" s="41" t="s">
        <v>96</v>
      </c>
      <c r="C119" s="42"/>
      <c r="D119" s="42"/>
      <c r="E119" s="37"/>
      <c r="F119" s="37">
        <f>-D64</f>
        <v>0</v>
      </c>
      <c r="G119" s="37"/>
      <c r="H119" s="37"/>
      <c r="I119" s="37"/>
      <c r="J119" s="37"/>
      <c r="K119" s="37"/>
      <c r="L119" s="37"/>
      <c r="M119" s="37"/>
      <c r="N119" s="37"/>
      <c r="O119" s="25"/>
      <c r="P119" s="25"/>
    </row>
    <row r="120" spans="1:16" ht="24" x14ac:dyDescent="0.25">
      <c r="A120" s="23">
        <v>13</v>
      </c>
      <c r="B120" s="41" t="s">
        <v>117</v>
      </c>
      <c r="C120" s="42"/>
      <c r="D120" s="42"/>
      <c r="E120" s="37"/>
      <c r="F120" s="37">
        <f t="shared" ref="F120" si="1">F118+F119+F112</f>
        <v>0</v>
      </c>
      <c r="G120" s="27"/>
      <c r="H120" s="27"/>
      <c r="I120" s="27"/>
      <c r="J120" s="27"/>
      <c r="K120" s="27"/>
      <c r="L120" s="27"/>
      <c r="M120" s="27"/>
      <c r="N120" s="27"/>
      <c r="O120" s="25">
        <f>SUM(F120:L120)</f>
        <v>0</v>
      </c>
      <c r="P120" s="25"/>
    </row>
    <row r="121" spans="1:16" ht="24" x14ac:dyDescent="0.25">
      <c r="A121" s="23">
        <v>14</v>
      </c>
      <c r="B121" s="42" t="s">
        <v>97</v>
      </c>
      <c r="C121" s="42"/>
      <c r="D121" s="42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25"/>
      <c r="P121" s="25"/>
    </row>
    <row r="122" spans="1:16" x14ac:dyDescent="0.25">
      <c r="A122" s="23"/>
      <c r="B122" s="42" t="s">
        <v>98</v>
      </c>
      <c r="C122" s="42"/>
      <c r="D122" s="42"/>
      <c r="E122" s="28">
        <v>0.1</v>
      </c>
      <c r="F122" s="37">
        <v>1</v>
      </c>
      <c r="G122" s="37"/>
      <c r="H122" s="37"/>
      <c r="I122" s="37"/>
      <c r="J122" s="37"/>
      <c r="K122" s="37"/>
      <c r="L122" s="37"/>
      <c r="M122" s="37"/>
      <c r="N122" s="37"/>
      <c r="O122" s="25"/>
      <c r="P122" s="25"/>
    </row>
    <row r="123" spans="1:16" x14ac:dyDescent="0.25">
      <c r="A123" s="23"/>
      <c r="B123" s="42" t="s">
        <v>99</v>
      </c>
      <c r="C123" s="42"/>
      <c r="D123" s="42"/>
      <c r="E123" s="28">
        <v>0.4</v>
      </c>
      <c r="F123" s="37">
        <v>1</v>
      </c>
      <c r="G123" s="37"/>
      <c r="H123" s="37"/>
      <c r="I123" s="37"/>
      <c r="J123" s="37"/>
      <c r="K123" s="37"/>
      <c r="L123" s="37"/>
      <c r="M123" s="37"/>
      <c r="N123" s="37"/>
      <c r="O123" s="25"/>
      <c r="P123" s="25"/>
    </row>
    <row r="124" spans="1:16" ht="24" x14ac:dyDescent="0.25">
      <c r="A124" s="23">
        <v>15</v>
      </c>
      <c r="B124" s="41" t="s">
        <v>100</v>
      </c>
      <c r="C124" s="42"/>
      <c r="D124" s="42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25"/>
      <c r="P124" s="25"/>
    </row>
    <row r="125" spans="1:16" x14ac:dyDescent="0.25">
      <c r="A125" s="23"/>
      <c r="B125" s="43" t="s">
        <v>98</v>
      </c>
      <c r="C125" s="43"/>
      <c r="D125" s="43"/>
      <c r="E125" s="28">
        <v>0.1</v>
      </c>
      <c r="F125" s="37">
        <f t="shared" ref="F125" si="2">F120*F122</f>
        <v>0</v>
      </c>
      <c r="G125" s="37"/>
      <c r="H125" s="37"/>
      <c r="I125" s="37"/>
      <c r="J125" s="37"/>
      <c r="K125" s="37"/>
      <c r="L125" s="37"/>
      <c r="M125" s="37"/>
      <c r="N125" s="37"/>
      <c r="O125" s="25"/>
      <c r="P125" s="25">
        <f>SUM(F125:N125)</f>
        <v>0</v>
      </c>
    </row>
    <row r="126" spans="1:16" x14ac:dyDescent="0.25">
      <c r="A126" s="23"/>
      <c r="B126" s="43" t="s">
        <v>101</v>
      </c>
      <c r="C126" s="43"/>
      <c r="D126" s="43"/>
      <c r="E126" s="28">
        <v>0.4</v>
      </c>
      <c r="F126" s="37">
        <f t="shared" ref="F126" si="3">F120*F123</f>
        <v>0</v>
      </c>
      <c r="G126" s="37"/>
      <c r="H126" s="37"/>
      <c r="I126" s="37"/>
      <c r="J126" s="37"/>
      <c r="K126" s="37"/>
      <c r="L126" s="37"/>
      <c r="M126" s="37"/>
      <c r="N126" s="37"/>
      <c r="O126" s="25"/>
      <c r="P126" s="25">
        <f>SUM(F126:N126)</f>
        <v>0</v>
      </c>
    </row>
    <row r="127" spans="1:16" x14ac:dyDescent="0.25">
      <c r="A127" s="23">
        <v>16</v>
      </c>
      <c r="B127" s="44" t="s">
        <v>102</v>
      </c>
      <c r="C127" s="43"/>
      <c r="D127" s="43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25"/>
      <c r="P127" s="25"/>
    </row>
    <row r="128" spans="1:16" x14ac:dyDescent="0.25">
      <c r="A128" s="23"/>
      <c r="B128" s="43" t="s">
        <v>103</v>
      </c>
      <c r="C128" s="43"/>
      <c r="D128" s="43"/>
      <c r="E128" s="28">
        <v>0</v>
      </c>
      <c r="F128" s="37">
        <f>F120</f>
        <v>0</v>
      </c>
      <c r="G128" s="27"/>
      <c r="H128" s="27"/>
      <c r="I128" s="27"/>
      <c r="J128" s="27"/>
      <c r="K128" s="27"/>
      <c r="L128" s="27"/>
      <c r="M128" s="37"/>
      <c r="N128" s="37"/>
      <c r="O128" s="25"/>
      <c r="P128" s="25"/>
    </row>
    <row r="129" spans="1:16" x14ac:dyDescent="0.25">
      <c r="A129" s="23"/>
      <c r="B129" s="43" t="s">
        <v>104</v>
      </c>
      <c r="C129" s="43"/>
      <c r="D129" s="43"/>
      <c r="E129" s="28">
        <v>0.1</v>
      </c>
      <c r="F129" s="37">
        <f>F125</f>
        <v>0</v>
      </c>
      <c r="G129" s="37"/>
      <c r="H129" s="37"/>
      <c r="I129" s="37"/>
      <c r="J129" s="37"/>
      <c r="K129" s="37"/>
      <c r="L129" s="37"/>
      <c r="M129" s="37"/>
      <c r="N129" s="37"/>
      <c r="O129" s="25"/>
      <c r="P129" s="25"/>
    </row>
    <row r="130" spans="1:16" x14ac:dyDescent="0.25">
      <c r="A130" s="23"/>
      <c r="B130" s="43" t="s">
        <v>107</v>
      </c>
      <c r="C130" s="43"/>
      <c r="D130" s="43"/>
      <c r="E130" s="28">
        <v>0.4</v>
      </c>
      <c r="F130" s="37">
        <f>F126</f>
        <v>0</v>
      </c>
      <c r="G130" s="37"/>
      <c r="H130" s="37"/>
      <c r="I130" s="37"/>
      <c r="J130" s="37"/>
      <c r="K130" s="37"/>
      <c r="L130" s="37"/>
      <c r="M130" s="37"/>
      <c r="N130" s="37"/>
      <c r="O130" s="25"/>
      <c r="P130" s="25"/>
    </row>
    <row r="132" spans="1:16" x14ac:dyDescent="0.25">
      <c r="B132" s="11" t="s">
        <v>105</v>
      </c>
      <c r="C132" s="30">
        <v>0</v>
      </c>
      <c r="D132" s="31">
        <v>1</v>
      </c>
      <c r="E132" s="31">
        <v>2</v>
      </c>
      <c r="F132" s="31">
        <v>3</v>
      </c>
      <c r="G132" s="31">
        <v>4</v>
      </c>
      <c r="H132" s="31">
        <v>5</v>
      </c>
      <c r="I132" s="32">
        <v>6</v>
      </c>
      <c r="J132" s="32">
        <v>7</v>
      </c>
      <c r="K132" s="32">
        <v>8</v>
      </c>
    </row>
    <row r="133" spans="1:16" ht="30" x14ac:dyDescent="0.25">
      <c r="B133" s="11" t="s">
        <v>106</v>
      </c>
      <c r="C133" s="22">
        <f t="shared" ref="C133:H133" si="4">F129</f>
        <v>0</v>
      </c>
      <c r="D133" s="22">
        <f t="shared" si="4"/>
        <v>0</v>
      </c>
      <c r="E133" s="22">
        <f t="shared" si="4"/>
        <v>0</v>
      </c>
      <c r="F133" s="22">
        <f t="shared" si="4"/>
        <v>0</v>
      </c>
      <c r="G133" s="22">
        <f t="shared" si="4"/>
        <v>0</v>
      </c>
      <c r="H133" s="22">
        <f t="shared" si="4"/>
        <v>0</v>
      </c>
      <c r="I133" s="22">
        <f>L129</f>
        <v>0</v>
      </c>
      <c r="J133" s="31">
        <f>M129</f>
        <v>0</v>
      </c>
      <c r="K133" s="31">
        <f>N129</f>
        <v>0</v>
      </c>
    </row>
    <row r="135" spans="1:16" x14ac:dyDescent="0.25">
      <c r="D135" t="s">
        <v>118</v>
      </c>
      <c r="E135" s="48"/>
    </row>
    <row r="136" spans="1:16" ht="30" x14ac:dyDescent="0.25">
      <c r="C136" s="13" t="s">
        <v>108</v>
      </c>
      <c r="D136" s="14">
        <v>0</v>
      </c>
      <c r="E136" s="3">
        <f>N128</f>
        <v>0</v>
      </c>
      <c r="H136" s="8" t="s">
        <v>109</v>
      </c>
    </row>
    <row r="137" spans="1:16" x14ac:dyDescent="0.25">
      <c r="C137" s="13"/>
      <c r="D137" s="14">
        <v>0.1</v>
      </c>
      <c r="E137" s="3">
        <f>N129</f>
        <v>0</v>
      </c>
      <c r="H137" s="3" t="e">
        <f>7+ABS(-M129/N125)</f>
        <v>#DIV/0!</v>
      </c>
    </row>
    <row r="138" spans="1:16" x14ac:dyDescent="0.25">
      <c r="C138" s="13"/>
      <c r="D138" s="14">
        <v>0.4</v>
      </c>
      <c r="E138" s="3">
        <f>N130</f>
        <v>0</v>
      </c>
    </row>
    <row r="144" spans="1:16" ht="45" x14ac:dyDescent="0.25">
      <c r="C144" s="14" t="s">
        <v>110</v>
      </c>
      <c r="D144" s="3" t="e">
        <f>D137+(E137/(E137-E138))*(D138-D137)</f>
        <v>#DIV/0!</v>
      </c>
    </row>
    <row r="146" spans="3:5" x14ac:dyDescent="0.25">
      <c r="C146" s="46" t="s">
        <v>111</v>
      </c>
      <c r="D146" s="47"/>
      <c r="E146" s="34" t="s">
        <v>116</v>
      </c>
    </row>
    <row r="147" spans="3:5" ht="45" x14ac:dyDescent="0.25">
      <c r="C147" s="45" t="s">
        <v>112</v>
      </c>
      <c r="D147" s="45"/>
      <c r="E147" s="7">
        <f>P125</f>
        <v>0</v>
      </c>
    </row>
    <row r="148" spans="3:5" ht="30" x14ac:dyDescent="0.25">
      <c r="C148" s="45" t="s">
        <v>113</v>
      </c>
      <c r="D148" s="45"/>
      <c r="E148" s="33" t="e">
        <f>H137</f>
        <v>#DIV/0!</v>
      </c>
    </row>
    <row r="149" spans="3:5" ht="45" x14ac:dyDescent="0.25">
      <c r="C149" s="45" t="s">
        <v>114</v>
      </c>
      <c r="D149" s="45"/>
      <c r="E149" s="7" t="e">
        <f>D144</f>
        <v>#DIV/0!</v>
      </c>
    </row>
    <row r="150" spans="3:5" ht="30" x14ac:dyDescent="0.25">
      <c r="C150" s="45" t="s">
        <v>115</v>
      </c>
      <c r="D150" s="45"/>
      <c r="E150" s="7" t="e">
        <f>SUM(G125:N125)/-F125</f>
        <v>#DIV/0!</v>
      </c>
    </row>
    <row r="154" spans="3:5" x14ac:dyDescent="0.25">
      <c r="D154" s="35" t="s">
        <v>118</v>
      </c>
      <c r="E154" s="35"/>
    </row>
    <row r="155" spans="3:5" x14ac:dyDescent="0.25">
      <c r="D155" s="49" t="s">
        <v>111</v>
      </c>
      <c r="E155" s="3" t="s">
        <v>116</v>
      </c>
    </row>
    <row r="156" spans="3:5" ht="30" x14ac:dyDescent="0.25">
      <c r="D156" s="6" t="s">
        <v>119</v>
      </c>
      <c r="E156" s="3">
        <f>SUM(G125:N125)</f>
        <v>0</v>
      </c>
    </row>
    <row r="157" spans="3:5" x14ac:dyDescent="0.25">
      <c r="D157" s="3" t="s">
        <v>120</v>
      </c>
      <c r="E157" s="3">
        <f>D64</f>
        <v>0</v>
      </c>
    </row>
    <row r="158" spans="3:5" x14ac:dyDescent="0.25">
      <c r="D158" s="3" t="s">
        <v>115</v>
      </c>
      <c r="E158" s="3" t="e">
        <f>E150</f>
        <v>#DIV/0!</v>
      </c>
    </row>
  </sheetData>
  <mergeCells count="7">
    <mergeCell ref="A101:C101"/>
    <mergeCell ref="A40:F40"/>
    <mergeCell ref="A46:F46"/>
    <mergeCell ref="A52:D52"/>
    <mergeCell ref="A66:D66"/>
    <mergeCell ref="A76:D76"/>
    <mergeCell ref="A86:C86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workbookViewId="0">
      <selection activeCell="A26" sqref="A26"/>
    </sheetView>
  </sheetViews>
  <sheetFormatPr defaultRowHeight="15" x14ac:dyDescent="0.25"/>
  <cols>
    <col min="1" max="1" width="36.5703125" customWidth="1"/>
    <col min="2" max="2" width="21.5703125" customWidth="1"/>
  </cols>
  <sheetData>
    <row r="1" spans="1:2" x14ac:dyDescent="0.25">
      <c r="A1" t="s">
        <v>121</v>
      </c>
    </row>
    <row r="2" spans="1:2" x14ac:dyDescent="0.25">
      <c r="A2">
        <v>2012</v>
      </c>
      <c r="B2" t="s">
        <v>122</v>
      </c>
    </row>
    <row r="3" spans="1:2" x14ac:dyDescent="0.25">
      <c r="A3" t="s">
        <v>123</v>
      </c>
    </row>
    <row r="4" spans="1:2" x14ac:dyDescent="0.25">
      <c r="A4" t="s">
        <v>129</v>
      </c>
    </row>
    <row r="5" spans="1:2" ht="27" customHeight="1" x14ac:dyDescent="0.25">
      <c r="A5" s="6" t="s">
        <v>126</v>
      </c>
      <c r="B5" s="6"/>
    </row>
    <row r="6" spans="1:2" ht="30" x14ac:dyDescent="0.25">
      <c r="A6" s="6" t="s">
        <v>127</v>
      </c>
      <c r="B6" s="6"/>
    </row>
    <row r="7" spans="1:2" ht="30" x14ac:dyDescent="0.25">
      <c r="A7" s="6" t="s">
        <v>128</v>
      </c>
      <c r="B7" s="6"/>
    </row>
    <row r="8" spans="1:2" ht="24.75" customHeight="1" x14ac:dyDescent="0.25">
      <c r="A8" s="3" t="s">
        <v>130</v>
      </c>
      <c r="B8" s="3"/>
    </row>
    <row r="10" spans="1:2" x14ac:dyDescent="0.25">
      <c r="A10" t="s">
        <v>124</v>
      </c>
    </row>
    <row r="11" spans="1:2" x14ac:dyDescent="0.25">
      <c r="A11" s="3" t="s">
        <v>131</v>
      </c>
      <c r="B11" s="3"/>
    </row>
    <row r="12" spans="1:2" ht="60" x14ac:dyDescent="0.25">
      <c r="A12" s="6" t="s">
        <v>132</v>
      </c>
      <c r="B12" s="3"/>
    </row>
    <row r="13" spans="1:2" ht="60" x14ac:dyDescent="0.25">
      <c r="A13" s="6" t="s">
        <v>133</v>
      </c>
      <c r="B13" s="3"/>
    </row>
    <row r="14" spans="1:2" ht="26.25" customHeight="1" x14ac:dyDescent="0.25"/>
    <row r="15" spans="1:2" x14ac:dyDescent="0.25">
      <c r="A15" t="s">
        <v>150</v>
      </c>
    </row>
    <row r="16" spans="1:2" ht="30" x14ac:dyDescent="0.25">
      <c r="A16" s="6" t="s">
        <v>134</v>
      </c>
      <c r="B16" s="6"/>
    </row>
    <row r="17" spans="1:2" x14ac:dyDescent="0.25">
      <c r="A17" s="6" t="s">
        <v>24</v>
      </c>
      <c r="B17" s="6"/>
    </row>
    <row r="18" spans="1:2" x14ac:dyDescent="0.25">
      <c r="A18" s="6" t="s">
        <v>25</v>
      </c>
      <c r="B18" s="6"/>
    </row>
    <row r="19" spans="1:2" x14ac:dyDescent="0.25">
      <c r="A19" s="6" t="s">
        <v>135</v>
      </c>
      <c r="B19" s="6"/>
    </row>
    <row r="20" spans="1:2" x14ac:dyDescent="0.25">
      <c r="A20" s="6" t="s">
        <v>136</v>
      </c>
      <c r="B20" s="6"/>
    </row>
    <row r="21" spans="1:2" x14ac:dyDescent="0.25">
      <c r="A21" s="6" t="s">
        <v>137</v>
      </c>
      <c r="B21" s="6"/>
    </row>
    <row r="22" spans="1:2" x14ac:dyDescent="0.25">
      <c r="A22" s="6" t="s">
        <v>138</v>
      </c>
      <c r="B22" s="6"/>
    </row>
    <row r="25" spans="1:2" x14ac:dyDescent="0.25">
      <c r="A25" t="s">
        <v>151</v>
      </c>
    </row>
    <row r="26" spans="1:2" x14ac:dyDescent="0.25">
      <c r="A26" s="3" t="s">
        <v>145</v>
      </c>
      <c r="B26" s="3"/>
    </row>
    <row r="27" spans="1:2" x14ac:dyDescent="0.25">
      <c r="A27" s="3" t="s">
        <v>146</v>
      </c>
      <c r="B27" s="3"/>
    </row>
    <row r="28" spans="1:2" x14ac:dyDescent="0.25">
      <c r="A28" s="3" t="s">
        <v>147</v>
      </c>
      <c r="B28" s="3"/>
    </row>
    <row r="29" spans="1:2" x14ac:dyDescent="0.25">
      <c r="A29" s="3" t="s">
        <v>39</v>
      </c>
      <c r="B29" s="3"/>
    </row>
    <row r="30" spans="1:2" x14ac:dyDescent="0.25">
      <c r="A30" s="3" t="s">
        <v>148</v>
      </c>
      <c r="B30" s="3"/>
    </row>
    <row r="31" spans="1:2" x14ac:dyDescent="0.25">
      <c r="A31" s="3" t="s">
        <v>149</v>
      </c>
      <c r="B31" s="3"/>
    </row>
    <row r="34" spans="1:2" x14ac:dyDescent="0.25">
      <c r="A34" s="3" t="s">
        <v>140</v>
      </c>
      <c r="B34" s="54">
        <v>0.3</v>
      </c>
    </row>
    <row r="35" spans="1:2" x14ac:dyDescent="0.25">
      <c r="A35" s="3" t="s">
        <v>141</v>
      </c>
      <c r="B35" s="54">
        <v>0.08</v>
      </c>
    </row>
    <row r="36" spans="1:2" x14ac:dyDescent="0.25">
      <c r="A36" s="3" t="s">
        <v>142</v>
      </c>
      <c r="B36" s="54">
        <v>0.18</v>
      </c>
    </row>
    <row r="37" spans="1:2" x14ac:dyDescent="0.25">
      <c r="A37" s="3" t="s">
        <v>143</v>
      </c>
      <c r="B37" s="54">
        <v>0.2</v>
      </c>
    </row>
    <row r="38" spans="1:2" x14ac:dyDescent="0.25">
      <c r="A38" s="3" t="s">
        <v>144</v>
      </c>
      <c r="B38" s="54">
        <v>2.1999999999999999E-2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2015-11-18T14:58:16Z</dcterms:modified>
</cp:coreProperties>
</file>